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<sst xmlns="http://schemas.openxmlformats.org/spreadsheetml/2006/main" count="190" uniqueCount="80">
  <si>
    <t xml:space="preserve"> по ООО ПКФ "Восток-Энерго"</t>
  </si>
  <si>
    <t>№п/п</t>
  </si>
  <si>
    <t>№</t>
  </si>
  <si>
    <t>сч.фак.</t>
  </si>
  <si>
    <t>Дата</t>
  </si>
  <si>
    <t>Кол-во</t>
  </si>
  <si>
    <t>м3</t>
  </si>
  <si>
    <t xml:space="preserve">Цена </t>
  </si>
  <si>
    <t>Сумма</t>
  </si>
  <si>
    <t>ХВС  населению</t>
  </si>
  <si>
    <t>Отпуск питьевой воды</t>
  </si>
  <si>
    <t>Всего  воды</t>
  </si>
  <si>
    <t>Вода</t>
  </si>
  <si>
    <t>Сброс</t>
  </si>
  <si>
    <t>Всего по сч.фактуре</t>
  </si>
  <si>
    <t>НДС</t>
  </si>
  <si>
    <t xml:space="preserve">без </t>
  </si>
  <si>
    <t xml:space="preserve">с </t>
  </si>
  <si>
    <t>30.12.10г</t>
  </si>
  <si>
    <t>итого 2010г</t>
  </si>
  <si>
    <t>356/ЧВ</t>
  </si>
  <si>
    <t>31.01.10г</t>
  </si>
  <si>
    <t>768/ЧВ</t>
  </si>
  <si>
    <t>28.02.10г</t>
  </si>
  <si>
    <t>1232/ЧВ</t>
  </si>
  <si>
    <t>31.03.10г</t>
  </si>
  <si>
    <t>1665/ЧВ</t>
  </si>
  <si>
    <t>30.04.10г</t>
  </si>
  <si>
    <t>2081/ЧВ</t>
  </si>
  <si>
    <t>31.05.10г</t>
  </si>
  <si>
    <t>2548/ЧВ</t>
  </si>
  <si>
    <t>30.06.10г</t>
  </si>
  <si>
    <t>2997/ЧВ</t>
  </si>
  <si>
    <t>3432/ЧВ</t>
  </si>
  <si>
    <t>31.08.10г</t>
  </si>
  <si>
    <t>3927/ЧВ</t>
  </si>
  <si>
    <t>30.09.10г</t>
  </si>
  <si>
    <t>4372/ЧВ</t>
  </si>
  <si>
    <t>30.10.10г</t>
  </si>
  <si>
    <t>4822/ЧВ</t>
  </si>
  <si>
    <t>30.11.10г</t>
  </si>
  <si>
    <t>5301/ЧВ</t>
  </si>
  <si>
    <t>за 2010 год</t>
  </si>
  <si>
    <t>31.07.10г</t>
  </si>
  <si>
    <t>2552/чв</t>
  </si>
  <si>
    <t>3928/чв</t>
  </si>
  <si>
    <t>2956/ЧВ</t>
  </si>
  <si>
    <t>за 2014 год</t>
  </si>
  <si>
    <t xml:space="preserve">итого </t>
  </si>
  <si>
    <t>134/1</t>
  </si>
  <si>
    <t>29,01,14</t>
  </si>
  <si>
    <t>649/1</t>
  </si>
  <si>
    <t>28,02,14</t>
  </si>
  <si>
    <t>1154/1</t>
  </si>
  <si>
    <t>31,03,14</t>
  </si>
  <si>
    <t>1156/1</t>
  </si>
  <si>
    <t>30,04,14</t>
  </si>
  <si>
    <t>1966/1</t>
  </si>
  <si>
    <t>30,05,14</t>
  </si>
  <si>
    <t>2415/1</t>
  </si>
  <si>
    <t>30,06,14</t>
  </si>
  <si>
    <t>2775/1</t>
  </si>
  <si>
    <t>25,07,14</t>
  </si>
  <si>
    <t>3211/1</t>
  </si>
  <si>
    <t>29,08,14</t>
  </si>
  <si>
    <t>3684,/1</t>
  </si>
  <si>
    <t>4477/1</t>
  </si>
  <si>
    <t>30,09,14</t>
  </si>
  <si>
    <t>28,11,14</t>
  </si>
  <si>
    <t>4086/1</t>
  </si>
  <si>
    <t>30,10,14</t>
  </si>
  <si>
    <t>4932/1</t>
  </si>
  <si>
    <t>25,12,14</t>
  </si>
  <si>
    <t>ХВС для ГВС населению</t>
  </si>
  <si>
    <t>ХВС-потребеление</t>
  </si>
  <si>
    <t>Зам.директора по экономике и финансам</t>
  </si>
  <si>
    <t>Закирова Л.Р.</t>
  </si>
  <si>
    <t>Потребление   воды и сброса от "Чистополь-Водоканал"- ЗАО "Стройтех"</t>
  </si>
  <si>
    <t>Бухгалтер</t>
  </si>
  <si>
    <t>Хафизова Г.С.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</si>
</sst>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"/>
    <numFmt numFmtId="166" formatCode="0.0000"/>
    <numFmt numFmtId="167" formatCode="0.000"/>
    <numFmt numFmtId="168" formatCode="0.0"/>
  </numFmts>
  <fonts count="6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7" xfId="0" applyNumberFormat="1" applyFont="1" applyBorder="1" applyAlignment="1">
      <alignment/>
    </xf>
    <xf numFmtId="0" fontId="1" fillId="0" borderId="8" xfId="0" applyFont="1" applyBorder="1" applyAlignment="1">
      <alignment/>
    </xf>
    <xf numFmtId="14" fontId="2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6" xfId="0" applyBorder="1" applyAlignment="1">
      <alignment/>
    </xf>
    <xf numFmtId="2" fontId="2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2" fontId="1" fillId="0" borderId="6" xfId="0" applyNumberFormat="1" applyFont="1" applyBorder="1" applyAlignment="1">
      <alignment/>
    </xf>
    <xf numFmtId="168" fontId="1" fillId="0" borderId="6" xfId="0" applyNumberFormat="1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9" xfId="0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V64"/>
  <sheetViews>
    <sheetView tabSelected="1" workbookViewId="0" topLeftCell="A34">
      <selection activeCell="L65" sqref="L65"/>
    </sheetView>
  </sheetViews>
  <sheetFormatPr defaultColWidth="9.00390625" defaultRowHeight="12.75"/>
  <cols>
    <col min="1" max="1" width="2.625" style="0" customWidth="1"/>
    <col min="2" max="2" width="6.25390625" style="0" customWidth="1"/>
    <col min="3" max="3" width="7.875" style="0" customWidth="1"/>
    <col min="4" max="4" width="4.25390625" style="0" customWidth="1"/>
    <col min="5" max="5" width="5.25390625" style="0" customWidth="1"/>
    <col min="6" max="6" width="8.125" style="0" customWidth="1"/>
    <col min="7" max="7" width="7.625" style="0" customWidth="1"/>
    <col min="8" max="8" width="5.875" style="0" customWidth="1"/>
    <col min="9" max="9" width="6.125" style="0" customWidth="1"/>
    <col min="10" max="10" width="8.25390625" style="0" customWidth="1"/>
    <col min="11" max="11" width="8.375" style="0" customWidth="1"/>
    <col min="12" max="12" width="6.00390625" style="0" customWidth="1"/>
    <col min="13" max="13" width="6.875" style="0" customWidth="1"/>
    <col min="14" max="15" width="9.75390625" style="0" customWidth="1"/>
    <col min="16" max="16" width="6.00390625" style="0" customWidth="1"/>
    <col min="17" max="17" width="5.125" style="0" customWidth="1"/>
    <col min="18" max="18" width="9.875" style="0" customWidth="1"/>
    <col min="19" max="19" width="10.625" style="0" customWidth="1"/>
    <col min="20" max="20" width="6.125" style="0" customWidth="1"/>
    <col min="21" max="21" width="10.25390625" style="0" customWidth="1"/>
    <col min="22" max="22" width="10.375" style="0" customWidth="1"/>
  </cols>
  <sheetData>
    <row r="1" spans="1:22" ht="15.75">
      <c r="A1" s="27" t="s">
        <v>77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5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ht="12.75" hidden="1"/>
    <row r="4" spans="1:22" ht="18" customHeight="1" hidden="1">
      <c r="A4" s="30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6:7" ht="12.75" hidden="1">
      <c r="F5" s="12"/>
      <c r="G5" s="12"/>
    </row>
    <row r="6" spans="1:22" ht="13.5" hidden="1" thickBot="1">
      <c r="A6" s="1"/>
      <c r="B6" s="1"/>
      <c r="C6" s="1"/>
      <c r="D6" s="31" t="s">
        <v>12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 t="s">
        <v>13</v>
      </c>
      <c r="Q6" s="34"/>
      <c r="R6" s="34"/>
      <c r="S6" s="35"/>
      <c r="T6" s="34" t="s">
        <v>14</v>
      </c>
      <c r="U6" s="34"/>
      <c r="V6" s="35"/>
    </row>
    <row r="7" spans="1:22" ht="13.5" hidden="1" thickBot="1">
      <c r="A7" s="3"/>
      <c r="B7" s="3"/>
      <c r="C7" s="3"/>
      <c r="D7" s="36" t="s">
        <v>9</v>
      </c>
      <c r="E7" s="36"/>
      <c r="F7" s="36"/>
      <c r="G7" s="37"/>
      <c r="H7" s="38" t="s">
        <v>10</v>
      </c>
      <c r="I7" s="36"/>
      <c r="J7" s="36"/>
      <c r="K7" s="37"/>
      <c r="L7" s="31" t="s">
        <v>11</v>
      </c>
      <c r="M7" s="32"/>
      <c r="N7" s="32"/>
      <c r="O7" s="32"/>
      <c r="P7" s="38"/>
      <c r="Q7" s="36"/>
      <c r="R7" s="36"/>
      <c r="S7" s="37"/>
      <c r="T7" s="36"/>
      <c r="U7" s="36"/>
      <c r="V7" s="37"/>
    </row>
    <row r="8" spans="1:22" ht="12.75" hidden="1">
      <c r="A8" s="3" t="s">
        <v>1</v>
      </c>
      <c r="B8" s="3" t="s">
        <v>2</v>
      </c>
      <c r="C8" s="3" t="s">
        <v>4</v>
      </c>
      <c r="D8" s="4" t="s">
        <v>5</v>
      </c>
      <c r="E8" s="1" t="s">
        <v>7</v>
      </c>
      <c r="F8" s="1" t="s">
        <v>8</v>
      </c>
      <c r="G8" s="1" t="s">
        <v>8</v>
      </c>
      <c r="H8" s="4" t="s">
        <v>5</v>
      </c>
      <c r="I8" s="1" t="s">
        <v>7</v>
      </c>
      <c r="J8" s="1" t="s">
        <v>8</v>
      </c>
      <c r="K8" s="1" t="s">
        <v>8</v>
      </c>
      <c r="L8" s="4" t="s">
        <v>5</v>
      </c>
      <c r="M8" s="1" t="s">
        <v>7</v>
      </c>
      <c r="N8" s="1" t="s">
        <v>8</v>
      </c>
      <c r="O8" s="1" t="s">
        <v>8</v>
      </c>
      <c r="P8" s="5" t="s">
        <v>5</v>
      </c>
      <c r="Q8" s="3" t="s">
        <v>7</v>
      </c>
      <c r="R8" s="3" t="s">
        <v>8</v>
      </c>
      <c r="S8" s="3" t="s">
        <v>8</v>
      </c>
      <c r="T8" s="4" t="s">
        <v>5</v>
      </c>
      <c r="U8" s="1" t="s">
        <v>8</v>
      </c>
      <c r="V8" s="1" t="s">
        <v>8</v>
      </c>
    </row>
    <row r="9" spans="1:22" ht="12.75" hidden="1">
      <c r="A9" s="3"/>
      <c r="B9" s="3" t="s">
        <v>3</v>
      </c>
      <c r="C9" s="3" t="s">
        <v>3</v>
      </c>
      <c r="D9" s="5" t="s">
        <v>6</v>
      </c>
      <c r="E9" s="3" t="s">
        <v>16</v>
      </c>
      <c r="F9" s="3" t="s">
        <v>16</v>
      </c>
      <c r="G9" s="2" t="s">
        <v>17</v>
      </c>
      <c r="H9" s="5" t="s">
        <v>6</v>
      </c>
      <c r="I9" s="3" t="s">
        <v>16</v>
      </c>
      <c r="J9" s="3" t="s">
        <v>16</v>
      </c>
      <c r="K9" s="2" t="s">
        <v>17</v>
      </c>
      <c r="L9" s="5" t="s">
        <v>6</v>
      </c>
      <c r="M9" s="3" t="s">
        <v>16</v>
      </c>
      <c r="N9" s="3" t="s">
        <v>16</v>
      </c>
      <c r="O9" s="2" t="s">
        <v>17</v>
      </c>
      <c r="P9" s="5" t="s">
        <v>6</v>
      </c>
      <c r="Q9" s="3" t="s">
        <v>16</v>
      </c>
      <c r="R9" s="3" t="s">
        <v>16</v>
      </c>
      <c r="S9" s="2" t="s">
        <v>17</v>
      </c>
      <c r="T9" s="5" t="s">
        <v>6</v>
      </c>
      <c r="U9" s="3" t="s">
        <v>16</v>
      </c>
      <c r="V9" s="2" t="s">
        <v>17</v>
      </c>
    </row>
    <row r="10" spans="1:22" ht="12.75" hidden="1">
      <c r="A10" s="3"/>
      <c r="B10" s="3"/>
      <c r="C10" s="3"/>
      <c r="D10" s="5"/>
      <c r="E10" s="3" t="s">
        <v>15</v>
      </c>
      <c r="F10" s="3" t="s">
        <v>15</v>
      </c>
      <c r="G10" s="3" t="s">
        <v>15</v>
      </c>
      <c r="H10" s="5"/>
      <c r="I10" s="3" t="s">
        <v>15</v>
      </c>
      <c r="J10" s="3" t="s">
        <v>15</v>
      </c>
      <c r="K10" s="3" t="s">
        <v>15</v>
      </c>
      <c r="L10" s="5"/>
      <c r="M10" s="3" t="s">
        <v>15</v>
      </c>
      <c r="N10" s="3" t="s">
        <v>15</v>
      </c>
      <c r="O10" s="3" t="s">
        <v>15</v>
      </c>
      <c r="P10" s="5"/>
      <c r="Q10" s="3" t="s">
        <v>15</v>
      </c>
      <c r="R10" s="3" t="s">
        <v>15</v>
      </c>
      <c r="S10" s="3" t="s">
        <v>15</v>
      </c>
      <c r="T10" s="5"/>
      <c r="U10" s="3" t="s">
        <v>15</v>
      </c>
      <c r="V10" s="3" t="s">
        <v>15</v>
      </c>
    </row>
    <row r="11" spans="1:22" s="8" customFormat="1" ht="11.25" hidden="1">
      <c r="A11" s="7">
        <v>1</v>
      </c>
      <c r="B11" s="7" t="s">
        <v>20</v>
      </c>
      <c r="C11" s="7" t="s">
        <v>21</v>
      </c>
      <c r="D11" s="7">
        <v>67</v>
      </c>
      <c r="E11" s="7">
        <v>16.88</v>
      </c>
      <c r="F11" s="7">
        <v>1130.96</v>
      </c>
      <c r="G11" s="7">
        <v>1334.53</v>
      </c>
      <c r="H11" s="7">
        <v>135</v>
      </c>
      <c r="I11" s="7">
        <v>26.13</v>
      </c>
      <c r="J11" s="7">
        <v>3527.55</v>
      </c>
      <c r="K11" s="7">
        <v>4162.51</v>
      </c>
      <c r="L11" s="7">
        <f aca="true" t="shared" si="0" ref="L11:L25">D11+H11</f>
        <v>202</v>
      </c>
      <c r="M11" s="7">
        <f aca="true" t="shared" si="1" ref="M11:M25">N11/L11</f>
        <v>23.061930693069307</v>
      </c>
      <c r="N11" s="7">
        <f aca="true" t="shared" si="2" ref="N11:N25">F11+J11</f>
        <v>4658.51</v>
      </c>
      <c r="O11" s="7">
        <f aca="true" t="shared" si="3" ref="O11:O25">G11+K11</f>
        <v>5497.04</v>
      </c>
      <c r="P11" s="7">
        <v>1723</v>
      </c>
      <c r="Q11" s="7">
        <v>31.21</v>
      </c>
      <c r="R11" s="7">
        <v>53774.83</v>
      </c>
      <c r="S11" s="7">
        <v>63454.3</v>
      </c>
      <c r="T11" s="7">
        <f aca="true" t="shared" si="4" ref="T11:T18">L11+P11</f>
        <v>1925</v>
      </c>
      <c r="U11" s="7">
        <f aca="true" t="shared" si="5" ref="U11:U25">N11+R11</f>
        <v>58433.340000000004</v>
      </c>
      <c r="V11" s="7">
        <f aca="true" t="shared" si="6" ref="V11:V25">O11+S11</f>
        <v>68951.34</v>
      </c>
    </row>
    <row r="12" spans="1:22" s="8" customFormat="1" ht="11.25" hidden="1">
      <c r="A12" s="7">
        <v>2</v>
      </c>
      <c r="B12" s="7" t="s">
        <v>22</v>
      </c>
      <c r="C12" s="7" t="s">
        <v>23</v>
      </c>
      <c r="D12" s="7">
        <v>79</v>
      </c>
      <c r="E12" s="7">
        <v>16.88</v>
      </c>
      <c r="F12" s="7">
        <v>1333.52</v>
      </c>
      <c r="G12" s="7">
        <v>1573.55</v>
      </c>
      <c r="H12" s="7">
        <v>67</v>
      </c>
      <c r="I12" s="7">
        <v>26.13</v>
      </c>
      <c r="J12" s="7">
        <v>1750.71</v>
      </c>
      <c r="K12" s="7">
        <v>2065.84</v>
      </c>
      <c r="L12" s="7">
        <f t="shared" si="0"/>
        <v>146</v>
      </c>
      <c r="M12" s="7">
        <f t="shared" si="1"/>
        <v>21.12486301369863</v>
      </c>
      <c r="N12" s="7">
        <f t="shared" si="2"/>
        <v>3084.23</v>
      </c>
      <c r="O12" s="7">
        <f t="shared" si="3"/>
        <v>3639.3900000000003</v>
      </c>
      <c r="P12" s="7">
        <v>1741</v>
      </c>
      <c r="Q12" s="7">
        <v>31.21</v>
      </c>
      <c r="R12" s="7">
        <v>54336.61</v>
      </c>
      <c r="S12" s="7">
        <v>64117.2</v>
      </c>
      <c r="T12" s="7">
        <f t="shared" si="4"/>
        <v>1887</v>
      </c>
      <c r="U12" s="7">
        <f t="shared" si="5"/>
        <v>57420.840000000004</v>
      </c>
      <c r="V12" s="7">
        <f t="shared" si="6"/>
        <v>67756.59</v>
      </c>
    </row>
    <row r="13" spans="1:22" s="8" customFormat="1" ht="11.25" hidden="1">
      <c r="A13" s="7">
        <v>3</v>
      </c>
      <c r="B13" s="7" t="s">
        <v>24</v>
      </c>
      <c r="C13" s="11" t="s">
        <v>25</v>
      </c>
      <c r="D13" s="7">
        <v>69</v>
      </c>
      <c r="E13" s="7">
        <v>16.88</v>
      </c>
      <c r="F13" s="7">
        <v>1164.72</v>
      </c>
      <c r="G13" s="7">
        <v>1374.37</v>
      </c>
      <c r="H13" s="7">
        <v>37</v>
      </c>
      <c r="I13" s="7">
        <v>26.13</v>
      </c>
      <c r="J13" s="7">
        <v>966.81</v>
      </c>
      <c r="K13" s="7">
        <v>1140.84</v>
      </c>
      <c r="L13" s="7">
        <f t="shared" si="0"/>
        <v>106</v>
      </c>
      <c r="M13" s="7">
        <f t="shared" si="1"/>
        <v>20.10877358490566</v>
      </c>
      <c r="N13" s="7">
        <f t="shared" si="2"/>
        <v>2131.5299999999997</v>
      </c>
      <c r="O13" s="7">
        <f t="shared" si="3"/>
        <v>2515.21</v>
      </c>
      <c r="P13" s="7">
        <v>1769</v>
      </c>
      <c r="Q13" s="7">
        <v>31.21</v>
      </c>
      <c r="R13" s="7">
        <v>55210.49</v>
      </c>
      <c r="S13" s="7">
        <v>65148.38</v>
      </c>
      <c r="T13" s="7">
        <f t="shared" si="4"/>
        <v>1875</v>
      </c>
      <c r="U13" s="7">
        <f t="shared" si="5"/>
        <v>57342.02</v>
      </c>
      <c r="V13" s="7">
        <f t="shared" si="6"/>
        <v>67663.59</v>
      </c>
    </row>
    <row r="14" spans="1:22" s="8" customFormat="1" ht="11.25" hidden="1">
      <c r="A14" s="7">
        <v>4</v>
      </c>
      <c r="B14" s="7" t="s">
        <v>26</v>
      </c>
      <c r="C14" s="7" t="s">
        <v>27</v>
      </c>
      <c r="D14" s="7">
        <v>120</v>
      </c>
      <c r="E14" s="7">
        <v>16.88</v>
      </c>
      <c r="F14" s="7">
        <v>2025.6</v>
      </c>
      <c r="G14" s="7">
        <v>2390.21</v>
      </c>
      <c r="H14" s="7">
        <v>15</v>
      </c>
      <c r="I14" s="7">
        <v>26.13</v>
      </c>
      <c r="J14" s="7">
        <v>391.95</v>
      </c>
      <c r="K14" s="7">
        <v>462.5</v>
      </c>
      <c r="L14" s="7">
        <f t="shared" si="0"/>
        <v>135</v>
      </c>
      <c r="M14" s="7">
        <f t="shared" si="1"/>
        <v>17.907777777777774</v>
      </c>
      <c r="N14" s="7">
        <f t="shared" si="2"/>
        <v>2417.5499999999997</v>
      </c>
      <c r="O14" s="7">
        <f t="shared" si="3"/>
        <v>2852.71</v>
      </c>
      <c r="P14" s="7">
        <v>1801</v>
      </c>
      <c r="Q14" s="7">
        <v>31.21</v>
      </c>
      <c r="R14" s="7">
        <v>56209.21</v>
      </c>
      <c r="S14" s="7">
        <v>66326.87</v>
      </c>
      <c r="T14" s="7">
        <f t="shared" si="4"/>
        <v>1936</v>
      </c>
      <c r="U14" s="7">
        <f t="shared" si="5"/>
        <v>58626.76</v>
      </c>
      <c r="V14" s="7">
        <f t="shared" si="6"/>
        <v>69179.58</v>
      </c>
    </row>
    <row r="15" spans="1:22" s="8" customFormat="1" ht="11.25" hidden="1">
      <c r="A15" s="7">
        <v>5</v>
      </c>
      <c r="B15" s="7" t="s">
        <v>28</v>
      </c>
      <c r="C15" s="7" t="s">
        <v>29</v>
      </c>
      <c r="D15" s="7">
        <v>104</v>
      </c>
      <c r="E15" s="7">
        <v>16.88</v>
      </c>
      <c r="F15" s="7">
        <v>1755.52</v>
      </c>
      <c r="G15" s="7">
        <v>2071.51</v>
      </c>
      <c r="H15" s="7">
        <v>83</v>
      </c>
      <c r="I15" s="7">
        <v>26.13</v>
      </c>
      <c r="J15" s="7">
        <v>2168.79</v>
      </c>
      <c r="K15" s="7">
        <v>2559.17</v>
      </c>
      <c r="L15" s="7">
        <f t="shared" si="0"/>
        <v>187</v>
      </c>
      <c r="M15" s="7">
        <f t="shared" si="1"/>
        <v>20.98561497326203</v>
      </c>
      <c r="N15" s="7">
        <f t="shared" si="2"/>
        <v>3924.31</v>
      </c>
      <c r="O15" s="7">
        <f t="shared" si="3"/>
        <v>4630.68</v>
      </c>
      <c r="P15" s="7">
        <v>1865</v>
      </c>
      <c r="Q15" s="7">
        <v>31.21</v>
      </c>
      <c r="R15" s="7">
        <v>58206.65</v>
      </c>
      <c r="S15" s="7">
        <v>68683.85</v>
      </c>
      <c r="T15" s="7">
        <f t="shared" si="4"/>
        <v>2052</v>
      </c>
      <c r="U15" s="7">
        <f t="shared" si="5"/>
        <v>62130.96</v>
      </c>
      <c r="V15" s="7">
        <f t="shared" si="6"/>
        <v>73314.53</v>
      </c>
    </row>
    <row r="16" spans="1:22" s="8" customFormat="1" ht="11.25" hidden="1">
      <c r="A16" s="7">
        <v>6</v>
      </c>
      <c r="B16" s="7" t="s">
        <v>30</v>
      </c>
      <c r="C16" s="7" t="s">
        <v>31</v>
      </c>
      <c r="D16" s="7">
        <v>52</v>
      </c>
      <c r="E16" s="7">
        <v>16.88</v>
      </c>
      <c r="F16" s="7">
        <v>877.76</v>
      </c>
      <c r="G16" s="7">
        <v>1035.76</v>
      </c>
      <c r="H16" s="7">
        <v>89</v>
      </c>
      <c r="I16" s="7">
        <v>26.13</v>
      </c>
      <c r="J16" s="7">
        <v>2325.57</v>
      </c>
      <c r="K16" s="7">
        <v>2744.17</v>
      </c>
      <c r="L16" s="7">
        <f t="shared" si="0"/>
        <v>141</v>
      </c>
      <c r="M16" s="7">
        <f t="shared" si="1"/>
        <v>22.7186524822695</v>
      </c>
      <c r="N16" s="7">
        <f t="shared" si="2"/>
        <v>3203.33</v>
      </c>
      <c r="O16" s="7">
        <f t="shared" si="3"/>
        <v>3779.9300000000003</v>
      </c>
      <c r="P16" s="7">
        <v>1676</v>
      </c>
      <c r="Q16" s="7">
        <v>31.21</v>
      </c>
      <c r="R16" s="7">
        <v>52307.96</v>
      </c>
      <c r="S16" s="7">
        <v>61723.39</v>
      </c>
      <c r="T16" s="7">
        <f t="shared" si="4"/>
        <v>1817</v>
      </c>
      <c r="U16" s="7">
        <f t="shared" si="5"/>
        <v>55511.29</v>
      </c>
      <c r="V16" s="7">
        <f t="shared" si="6"/>
        <v>65503.32</v>
      </c>
    </row>
    <row r="17" spans="1:22" s="8" customFormat="1" ht="11.25" hidden="1">
      <c r="A17" s="7">
        <v>7</v>
      </c>
      <c r="B17" s="7" t="s">
        <v>44</v>
      </c>
      <c r="C17" s="7" t="s">
        <v>31</v>
      </c>
      <c r="D17" s="7"/>
      <c r="E17" s="7"/>
      <c r="F17" s="7"/>
      <c r="G17" s="7"/>
      <c r="H17" s="7">
        <v>6</v>
      </c>
      <c r="I17" s="7">
        <v>26.13</v>
      </c>
      <c r="J17" s="7">
        <v>156.78</v>
      </c>
      <c r="K17" s="7">
        <v>185</v>
      </c>
      <c r="L17" s="7">
        <f t="shared" si="0"/>
        <v>6</v>
      </c>
      <c r="M17" s="7">
        <f t="shared" si="1"/>
        <v>26.13</v>
      </c>
      <c r="N17" s="7">
        <f t="shared" si="2"/>
        <v>156.78</v>
      </c>
      <c r="O17" s="7">
        <f t="shared" si="3"/>
        <v>185</v>
      </c>
      <c r="P17" s="7"/>
      <c r="Q17" s="7"/>
      <c r="R17" s="7"/>
      <c r="S17" s="7"/>
      <c r="T17" s="7">
        <f t="shared" si="4"/>
        <v>6</v>
      </c>
      <c r="U17" s="7">
        <f t="shared" si="5"/>
        <v>156.78</v>
      </c>
      <c r="V17" s="7">
        <f t="shared" si="6"/>
        <v>185</v>
      </c>
    </row>
    <row r="18" spans="1:22" s="8" customFormat="1" ht="11.25" hidden="1">
      <c r="A18" s="7">
        <v>8</v>
      </c>
      <c r="B18" s="7" t="s">
        <v>32</v>
      </c>
      <c r="C18" s="7" t="s">
        <v>43</v>
      </c>
      <c r="D18" s="7">
        <v>40</v>
      </c>
      <c r="E18" s="7">
        <v>16.88</v>
      </c>
      <c r="F18" s="7">
        <v>675.2</v>
      </c>
      <c r="G18" s="7">
        <v>796.74</v>
      </c>
      <c r="H18" s="7">
        <v>299</v>
      </c>
      <c r="I18" s="7">
        <v>26.13</v>
      </c>
      <c r="J18" s="7">
        <v>7812.87</v>
      </c>
      <c r="K18" s="7">
        <v>9219.19</v>
      </c>
      <c r="L18" s="7">
        <f t="shared" si="0"/>
        <v>339</v>
      </c>
      <c r="M18" s="7">
        <f t="shared" si="1"/>
        <v>25.038554572271387</v>
      </c>
      <c r="N18" s="7">
        <f t="shared" si="2"/>
        <v>8488.07</v>
      </c>
      <c r="O18" s="7">
        <f t="shared" si="3"/>
        <v>10015.93</v>
      </c>
      <c r="P18" s="7">
        <v>1754</v>
      </c>
      <c r="Q18" s="7">
        <v>31.21</v>
      </c>
      <c r="R18" s="7">
        <v>54742.34</v>
      </c>
      <c r="S18" s="7">
        <v>64595.96</v>
      </c>
      <c r="T18" s="7">
        <f t="shared" si="4"/>
        <v>2093</v>
      </c>
      <c r="U18" s="7">
        <f t="shared" si="5"/>
        <v>63230.409999999996</v>
      </c>
      <c r="V18" s="7">
        <f t="shared" si="6"/>
        <v>74611.89</v>
      </c>
    </row>
    <row r="19" spans="1:22" s="8" customFormat="1" ht="11.25" hidden="1">
      <c r="A19" s="7">
        <v>9</v>
      </c>
      <c r="B19" s="7" t="s">
        <v>46</v>
      </c>
      <c r="C19" s="7" t="s">
        <v>43</v>
      </c>
      <c r="D19" s="7"/>
      <c r="E19" s="7"/>
      <c r="F19" s="7"/>
      <c r="G19" s="7"/>
      <c r="H19" s="7">
        <v>30</v>
      </c>
      <c r="I19" s="7">
        <v>26.13</v>
      </c>
      <c r="J19" s="7">
        <v>783.9</v>
      </c>
      <c r="K19" s="7">
        <v>925</v>
      </c>
      <c r="L19" s="7">
        <f t="shared" si="0"/>
        <v>30</v>
      </c>
      <c r="M19" s="7">
        <f t="shared" si="1"/>
        <v>26.13</v>
      </c>
      <c r="N19" s="7">
        <f t="shared" si="2"/>
        <v>783.9</v>
      </c>
      <c r="O19" s="7">
        <f t="shared" si="3"/>
        <v>925</v>
      </c>
      <c r="P19" s="7"/>
      <c r="Q19" s="7"/>
      <c r="R19" s="7"/>
      <c r="S19" s="7"/>
      <c r="T19" s="7"/>
      <c r="U19" s="7">
        <f t="shared" si="5"/>
        <v>783.9</v>
      </c>
      <c r="V19" s="7">
        <f t="shared" si="6"/>
        <v>925</v>
      </c>
    </row>
    <row r="20" spans="1:22" s="8" customFormat="1" ht="11.25" hidden="1">
      <c r="A20" s="7">
        <v>10</v>
      </c>
      <c r="B20" s="7" t="s">
        <v>33</v>
      </c>
      <c r="C20" s="7" t="s">
        <v>34</v>
      </c>
      <c r="D20" s="7">
        <v>67</v>
      </c>
      <c r="E20" s="7">
        <v>16.88</v>
      </c>
      <c r="F20" s="7">
        <v>1130.96</v>
      </c>
      <c r="G20" s="7">
        <v>1334.53</v>
      </c>
      <c r="H20" s="7">
        <v>19</v>
      </c>
      <c r="I20" s="7">
        <v>26.13</v>
      </c>
      <c r="J20" s="7">
        <v>496.47</v>
      </c>
      <c r="K20" s="7">
        <v>585.83</v>
      </c>
      <c r="L20" s="7">
        <f t="shared" si="0"/>
        <v>86</v>
      </c>
      <c r="M20" s="7">
        <f t="shared" si="1"/>
        <v>18.92360465116279</v>
      </c>
      <c r="N20" s="7">
        <f t="shared" si="2"/>
        <v>1627.43</v>
      </c>
      <c r="O20" s="7">
        <f t="shared" si="3"/>
        <v>1920.3600000000001</v>
      </c>
      <c r="P20" s="7">
        <v>1771</v>
      </c>
      <c r="Q20" s="7">
        <v>31.21</v>
      </c>
      <c r="R20" s="7">
        <v>55272.91</v>
      </c>
      <c r="S20" s="7">
        <v>65222.03</v>
      </c>
      <c r="T20" s="7">
        <f aca="true" t="shared" si="7" ref="T20:T25">L20+P20</f>
        <v>1857</v>
      </c>
      <c r="U20" s="7">
        <f t="shared" si="5"/>
        <v>56900.340000000004</v>
      </c>
      <c r="V20" s="7">
        <f t="shared" si="6"/>
        <v>67142.39</v>
      </c>
    </row>
    <row r="21" spans="1:22" s="8" customFormat="1" ht="11.25" hidden="1">
      <c r="A21" s="7">
        <v>11</v>
      </c>
      <c r="B21" s="7" t="s">
        <v>35</v>
      </c>
      <c r="C21" s="7" t="s">
        <v>36</v>
      </c>
      <c r="D21" s="7">
        <v>86</v>
      </c>
      <c r="E21" s="7">
        <v>16.88</v>
      </c>
      <c r="F21" s="7">
        <v>1451.68</v>
      </c>
      <c r="G21" s="7">
        <v>1712.98</v>
      </c>
      <c r="H21" s="7">
        <v>19</v>
      </c>
      <c r="I21" s="7">
        <v>26.13</v>
      </c>
      <c r="J21" s="7">
        <v>496.47</v>
      </c>
      <c r="K21" s="7">
        <v>585.83</v>
      </c>
      <c r="L21" s="7">
        <f t="shared" si="0"/>
        <v>105</v>
      </c>
      <c r="M21" s="7">
        <f t="shared" si="1"/>
        <v>18.553809523809523</v>
      </c>
      <c r="N21" s="7">
        <f t="shared" si="2"/>
        <v>1948.15</v>
      </c>
      <c r="O21" s="7">
        <f t="shared" si="3"/>
        <v>2298.81</v>
      </c>
      <c r="P21" s="7">
        <v>1792</v>
      </c>
      <c r="Q21" s="7">
        <v>31.21</v>
      </c>
      <c r="R21" s="7">
        <v>55928.32</v>
      </c>
      <c r="S21" s="7">
        <v>65995.42</v>
      </c>
      <c r="T21" s="7">
        <f t="shared" si="7"/>
        <v>1897</v>
      </c>
      <c r="U21" s="7">
        <f t="shared" si="5"/>
        <v>57876.47</v>
      </c>
      <c r="V21" s="7">
        <f t="shared" si="6"/>
        <v>68294.23</v>
      </c>
    </row>
    <row r="22" spans="1:22" s="8" customFormat="1" ht="11.25" hidden="1">
      <c r="A22" s="7">
        <v>12</v>
      </c>
      <c r="B22" s="7" t="s">
        <v>45</v>
      </c>
      <c r="C22" s="7" t="s">
        <v>36</v>
      </c>
      <c r="D22" s="7"/>
      <c r="E22" s="7"/>
      <c r="F22" s="7"/>
      <c r="G22" s="7"/>
      <c r="H22" s="7">
        <v>51</v>
      </c>
      <c r="I22" s="7">
        <v>26.13</v>
      </c>
      <c r="J22" s="7">
        <v>1332.63</v>
      </c>
      <c r="K22" s="7">
        <v>1572.5</v>
      </c>
      <c r="L22" s="7">
        <f t="shared" si="0"/>
        <v>51</v>
      </c>
      <c r="M22" s="7">
        <f t="shared" si="1"/>
        <v>26.130000000000003</v>
      </c>
      <c r="N22" s="7">
        <f t="shared" si="2"/>
        <v>1332.63</v>
      </c>
      <c r="O22" s="7">
        <f t="shared" si="3"/>
        <v>1572.5</v>
      </c>
      <c r="P22" s="7"/>
      <c r="Q22" s="7"/>
      <c r="R22" s="7"/>
      <c r="S22" s="7"/>
      <c r="T22" s="7">
        <f t="shared" si="7"/>
        <v>51</v>
      </c>
      <c r="U22" s="7">
        <f t="shared" si="5"/>
        <v>1332.63</v>
      </c>
      <c r="V22" s="7">
        <f t="shared" si="6"/>
        <v>1572.5</v>
      </c>
    </row>
    <row r="23" spans="1:22" s="8" customFormat="1" ht="11.25" hidden="1">
      <c r="A23" s="7">
        <v>13</v>
      </c>
      <c r="B23" s="7" t="s">
        <v>37</v>
      </c>
      <c r="C23" s="7" t="s">
        <v>38</v>
      </c>
      <c r="D23" s="7">
        <v>85</v>
      </c>
      <c r="E23" s="7">
        <v>16.88</v>
      </c>
      <c r="F23" s="7">
        <v>1434.8</v>
      </c>
      <c r="G23" s="7">
        <v>1693.06</v>
      </c>
      <c r="H23" s="7">
        <v>1666</v>
      </c>
      <c r="I23" s="7">
        <v>26.13</v>
      </c>
      <c r="J23" s="7">
        <v>43532.58</v>
      </c>
      <c r="K23" s="7">
        <v>51368.44</v>
      </c>
      <c r="L23" s="7">
        <f t="shared" si="0"/>
        <v>1751</v>
      </c>
      <c r="M23" s="7">
        <f t="shared" si="1"/>
        <v>25.68097087378641</v>
      </c>
      <c r="N23" s="7">
        <f t="shared" si="2"/>
        <v>44967.380000000005</v>
      </c>
      <c r="O23" s="7">
        <f t="shared" si="3"/>
        <v>53061.5</v>
      </c>
      <c r="P23" s="7">
        <v>1749</v>
      </c>
      <c r="Q23" s="7">
        <v>31.21</v>
      </c>
      <c r="R23" s="7">
        <v>54586.29</v>
      </c>
      <c r="S23" s="7">
        <v>64411.82</v>
      </c>
      <c r="T23" s="7">
        <f t="shared" si="7"/>
        <v>3500</v>
      </c>
      <c r="U23" s="7">
        <f t="shared" si="5"/>
        <v>99553.67000000001</v>
      </c>
      <c r="V23" s="7">
        <f t="shared" si="6"/>
        <v>117473.32</v>
      </c>
    </row>
    <row r="24" spans="1:22" s="8" customFormat="1" ht="11.25" hidden="1">
      <c r="A24" s="7">
        <v>14</v>
      </c>
      <c r="B24" s="7" t="s">
        <v>39</v>
      </c>
      <c r="C24" s="11" t="s">
        <v>40</v>
      </c>
      <c r="D24" s="7">
        <v>99</v>
      </c>
      <c r="E24" s="7">
        <v>16.88</v>
      </c>
      <c r="F24" s="7">
        <v>1671.12</v>
      </c>
      <c r="G24" s="7">
        <v>1971.92</v>
      </c>
      <c r="H24" s="7">
        <v>2402</v>
      </c>
      <c r="I24" s="7">
        <v>26.13</v>
      </c>
      <c r="J24" s="7">
        <v>62764.26</v>
      </c>
      <c r="K24" s="7">
        <v>74061.83</v>
      </c>
      <c r="L24" s="7">
        <f t="shared" si="0"/>
        <v>2501</v>
      </c>
      <c r="M24" s="7">
        <f t="shared" si="1"/>
        <v>25.763846461415437</v>
      </c>
      <c r="N24" s="7">
        <f t="shared" si="2"/>
        <v>64435.380000000005</v>
      </c>
      <c r="O24" s="7">
        <f t="shared" si="3"/>
        <v>76033.75</v>
      </c>
      <c r="P24" s="7">
        <v>1652</v>
      </c>
      <c r="Q24" s="7">
        <v>31.21</v>
      </c>
      <c r="R24" s="7">
        <v>51558.92</v>
      </c>
      <c r="S24" s="7">
        <v>60839.53</v>
      </c>
      <c r="T24" s="7">
        <f t="shared" si="7"/>
        <v>4153</v>
      </c>
      <c r="U24" s="7">
        <f t="shared" si="5"/>
        <v>115994.3</v>
      </c>
      <c r="V24" s="7">
        <f t="shared" si="6"/>
        <v>136873.28</v>
      </c>
    </row>
    <row r="25" spans="1:22" s="8" customFormat="1" ht="13.5" customHeight="1" hidden="1">
      <c r="A25" s="7">
        <v>15</v>
      </c>
      <c r="B25" s="14" t="s">
        <v>41</v>
      </c>
      <c r="C25" s="9" t="s">
        <v>18</v>
      </c>
      <c r="D25" s="7">
        <v>92</v>
      </c>
      <c r="E25" s="7">
        <v>16.88</v>
      </c>
      <c r="F25" s="7">
        <v>1552.96</v>
      </c>
      <c r="G25" s="7">
        <v>1832.49</v>
      </c>
      <c r="H25" s="7">
        <v>2524</v>
      </c>
      <c r="I25" s="7">
        <v>26.13</v>
      </c>
      <c r="J25" s="7">
        <v>65952.13</v>
      </c>
      <c r="K25" s="7">
        <v>77823.5</v>
      </c>
      <c r="L25" s="7">
        <f t="shared" si="0"/>
        <v>2616</v>
      </c>
      <c r="M25" s="7">
        <f t="shared" si="1"/>
        <v>25.80469801223242</v>
      </c>
      <c r="N25" s="7">
        <f t="shared" si="2"/>
        <v>67505.09000000001</v>
      </c>
      <c r="O25" s="7">
        <f t="shared" si="3"/>
        <v>79655.99</v>
      </c>
      <c r="P25" s="7">
        <v>1667</v>
      </c>
      <c r="Q25" s="7">
        <v>31.21</v>
      </c>
      <c r="R25" s="7">
        <v>52027.07</v>
      </c>
      <c r="S25" s="7">
        <v>61391.94</v>
      </c>
      <c r="T25" s="7">
        <f t="shared" si="7"/>
        <v>4283</v>
      </c>
      <c r="U25" s="7">
        <f t="shared" si="5"/>
        <v>119532.16</v>
      </c>
      <c r="V25" s="7">
        <f t="shared" si="6"/>
        <v>141047.93</v>
      </c>
    </row>
    <row r="26" spans="1:22" s="6" customFormat="1" ht="13.5" hidden="1" thickBot="1">
      <c r="A26" s="16"/>
      <c r="B26" s="25" t="s">
        <v>19</v>
      </c>
      <c r="C26" s="26"/>
      <c r="D26" s="15">
        <f>SUM(D11:D25)</f>
        <v>960</v>
      </c>
      <c r="E26" s="10"/>
      <c r="F26" s="10">
        <f>SUM(F11:F25)</f>
        <v>16204.8</v>
      </c>
      <c r="G26" s="10">
        <f>SUM(G11:G25)</f>
        <v>19121.65</v>
      </c>
      <c r="H26" s="10">
        <f>SUM(H11:H25)</f>
        <v>7442</v>
      </c>
      <c r="I26" s="10"/>
      <c r="J26" s="10">
        <f>SUM(J11:J25)</f>
        <v>194459.47</v>
      </c>
      <c r="K26" s="10">
        <f>SUM(K11:K25)</f>
        <v>229462.15000000002</v>
      </c>
      <c r="L26" s="10">
        <f>SUM(L11:L25)</f>
        <v>8402</v>
      </c>
      <c r="M26" s="10"/>
      <c r="N26" s="10">
        <f>SUM(N11:N25)</f>
        <v>210664.27000000002</v>
      </c>
      <c r="O26" s="10">
        <f>SUM(O11:O25)</f>
        <v>248583.8</v>
      </c>
      <c r="P26" s="10">
        <f>SUM(P11:P25)</f>
        <v>20960</v>
      </c>
      <c r="Q26" s="10"/>
      <c r="R26" s="10">
        <f>SUM(R11:R25)</f>
        <v>654161.6</v>
      </c>
      <c r="S26" s="10">
        <f>SUM(S11:S25)</f>
        <v>771910.69</v>
      </c>
      <c r="T26" s="10">
        <f>SUM(T11:T25)</f>
        <v>29332</v>
      </c>
      <c r="U26" s="10">
        <f>SUM(U11:U25)</f>
        <v>864825.8700000002</v>
      </c>
      <c r="V26" s="10">
        <f>SUM(V11:V25)</f>
        <v>1020494.49</v>
      </c>
    </row>
    <row r="27" spans="1:22" s="6" customFormat="1" ht="12" hidden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6" customFormat="1" ht="1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6" customFormat="1" ht="13.5">
      <c r="A29" s="27" t="s">
        <v>47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1" ht="16.5" customHeight="1"/>
    <row r="32" spans="6:7" ht="12.75">
      <c r="F32" s="12"/>
      <c r="G32" s="12"/>
    </row>
    <row r="33" spans="1:22" ht="15" customHeight="1">
      <c r="A33" s="17"/>
      <c r="B33" s="17"/>
      <c r="C33" s="17"/>
      <c r="D33" s="29" t="s">
        <v>12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 t="s">
        <v>13</v>
      </c>
      <c r="Q33" s="29"/>
      <c r="R33" s="29"/>
      <c r="S33" s="29"/>
      <c r="T33" s="29" t="s">
        <v>14</v>
      </c>
      <c r="U33" s="29"/>
      <c r="V33" s="29"/>
    </row>
    <row r="34" spans="1:22" ht="15" customHeight="1">
      <c r="A34" s="17"/>
      <c r="B34" s="17"/>
      <c r="C34" s="17"/>
      <c r="D34" s="29" t="s">
        <v>73</v>
      </c>
      <c r="E34" s="29"/>
      <c r="F34" s="29"/>
      <c r="G34" s="29"/>
      <c r="H34" s="29" t="s">
        <v>74</v>
      </c>
      <c r="I34" s="29"/>
      <c r="J34" s="29"/>
      <c r="K34" s="29"/>
      <c r="L34" s="29" t="s">
        <v>11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15" customHeight="1">
      <c r="A35" s="17" t="s">
        <v>1</v>
      </c>
      <c r="B35" s="17" t="s">
        <v>2</v>
      </c>
      <c r="C35" s="17" t="s">
        <v>4</v>
      </c>
      <c r="D35" s="17" t="s">
        <v>5</v>
      </c>
      <c r="E35" s="17" t="s">
        <v>7</v>
      </c>
      <c r="F35" s="17" t="s">
        <v>8</v>
      </c>
      <c r="G35" s="17" t="s">
        <v>8</v>
      </c>
      <c r="H35" s="17" t="s">
        <v>5</v>
      </c>
      <c r="I35" s="17" t="s">
        <v>7</v>
      </c>
      <c r="J35" s="17" t="s">
        <v>8</v>
      </c>
      <c r="K35" s="17" t="s">
        <v>8</v>
      </c>
      <c r="L35" s="17" t="s">
        <v>5</v>
      </c>
      <c r="M35" s="17" t="s">
        <v>7</v>
      </c>
      <c r="N35" s="17" t="s">
        <v>8</v>
      </c>
      <c r="O35" s="17" t="s">
        <v>8</v>
      </c>
      <c r="P35" s="17" t="s">
        <v>5</v>
      </c>
      <c r="Q35" s="17" t="s">
        <v>7</v>
      </c>
      <c r="R35" s="17" t="s">
        <v>8</v>
      </c>
      <c r="S35" s="17" t="s">
        <v>8</v>
      </c>
      <c r="T35" s="17" t="s">
        <v>5</v>
      </c>
      <c r="U35" s="17" t="s">
        <v>8</v>
      </c>
      <c r="V35" s="17" t="s">
        <v>8</v>
      </c>
    </row>
    <row r="36" spans="1:22" ht="15" customHeight="1">
      <c r="A36" s="17"/>
      <c r="B36" s="17" t="s">
        <v>3</v>
      </c>
      <c r="C36" s="17" t="s">
        <v>3</v>
      </c>
      <c r="D36" s="17" t="s">
        <v>6</v>
      </c>
      <c r="E36" s="17" t="s">
        <v>16</v>
      </c>
      <c r="F36" s="17" t="s">
        <v>16</v>
      </c>
      <c r="G36" s="17" t="s">
        <v>17</v>
      </c>
      <c r="H36" s="17" t="s">
        <v>6</v>
      </c>
      <c r="I36" s="17" t="s">
        <v>16</v>
      </c>
      <c r="J36" s="17" t="s">
        <v>16</v>
      </c>
      <c r="K36" s="17" t="s">
        <v>17</v>
      </c>
      <c r="L36" s="17" t="s">
        <v>6</v>
      </c>
      <c r="M36" s="17" t="s">
        <v>16</v>
      </c>
      <c r="N36" s="17" t="s">
        <v>16</v>
      </c>
      <c r="O36" s="17" t="s">
        <v>17</v>
      </c>
      <c r="P36" s="17" t="s">
        <v>6</v>
      </c>
      <c r="Q36" s="17" t="s">
        <v>16</v>
      </c>
      <c r="R36" s="17" t="s">
        <v>16</v>
      </c>
      <c r="S36" s="17" t="s">
        <v>17</v>
      </c>
      <c r="T36" s="17" t="s">
        <v>6</v>
      </c>
      <c r="U36" s="17" t="s">
        <v>16</v>
      </c>
      <c r="V36" s="17" t="s">
        <v>17</v>
      </c>
    </row>
    <row r="37" spans="1:22" ht="15" customHeight="1">
      <c r="A37" s="17"/>
      <c r="B37" s="17"/>
      <c r="C37" s="17"/>
      <c r="D37" s="17"/>
      <c r="E37" s="17" t="s">
        <v>15</v>
      </c>
      <c r="F37" s="17" t="s">
        <v>15</v>
      </c>
      <c r="G37" s="17" t="s">
        <v>15</v>
      </c>
      <c r="H37" s="17"/>
      <c r="I37" s="17" t="s">
        <v>15</v>
      </c>
      <c r="J37" s="17" t="s">
        <v>15</v>
      </c>
      <c r="K37" s="17" t="s">
        <v>15</v>
      </c>
      <c r="L37" s="17"/>
      <c r="M37" s="17" t="s">
        <v>15</v>
      </c>
      <c r="N37" s="17" t="s">
        <v>15</v>
      </c>
      <c r="O37" s="17" t="s">
        <v>15</v>
      </c>
      <c r="P37" s="17"/>
      <c r="Q37" s="17" t="s">
        <v>15</v>
      </c>
      <c r="R37" s="17" t="s">
        <v>15</v>
      </c>
      <c r="S37" s="17" t="s">
        <v>15</v>
      </c>
      <c r="T37" s="17"/>
      <c r="U37" s="17" t="s">
        <v>15</v>
      </c>
      <c r="V37" s="17" t="s">
        <v>15</v>
      </c>
    </row>
    <row r="38" spans="1:22" s="8" customFormat="1" ht="15" customHeight="1">
      <c r="A38" s="7">
        <v>1</v>
      </c>
      <c r="B38" s="7" t="s">
        <v>49</v>
      </c>
      <c r="C38" s="7" t="s">
        <v>50</v>
      </c>
      <c r="D38" s="7">
        <v>75</v>
      </c>
      <c r="E38" s="7">
        <v>22.7</v>
      </c>
      <c r="F38" s="7">
        <f>D38*E38</f>
        <v>1702.5</v>
      </c>
      <c r="G38" s="7">
        <f>F38*1.18</f>
        <v>2008.9499999999998</v>
      </c>
      <c r="H38" s="7">
        <v>416</v>
      </c>
      <c r="I38" s="7">
        <v>22.7</v>
      </c>
      <c r="J38" s="7">
        <f>H38*I38</f>
        <v>9443.199999999999</v>
      </c>
      <c r="K38" s="18">
        <f>J38*1.18</f>
        <v>11142.975999999999</v>
      </c>
      <c r="L38" s="7">
        <f aca="true" t="shared" si="8" ref="L38:L54">D38+H38</f>
        <v>491</v>
      </c>
      <c r="M38" s="7">
        <f aca="true" t="shared" si="9" ref="M38:M54">N38/L38</f>
        <v>22.7</v>
      </c>
      <c r="N38" s="7">
        <f aca="true" t="shared" si="10" ref="N38:N54">F38+J38</f>
        <v>11145.699999999999</v>
      </c>
      <c r="O38" s="18">
        <f aca="true" t="shared" si="11" ref="O38:O54">G38+K38</f>
        <v>13151.926</v>
      </c>
      <c r="P38" s="7">
        <v>334</v>
      </c>
      <c r="Q38" s="7">
        <v>26.36</v>
      </c>
      <c r="R38" s="7">
        <f>P38*Q38</f>
        <v>8804.24</v>
      </c>
      <c r="S38" s="18">
        <f>R38*1.18</f>
        <v>10389.0032</v>
      </c>
      <c r="T38" s="7">
        <f aca="true" t="shared" si="12" ref="T38:T54">L38+P38</f>
        <v>825</v>
      </c>
      <c r="U38" s="7">
        <f aca="true" t="shared" si="13" ref="U38:U54">N38+R38</f>
        <v>19949.94</v>
      </c>
      <c r="V38" s="18">
        <f aca="true" t="shared" si="14" ref="V38:V54">O38+S38</f>
        <v>23540.9292</v>
      </c>
    </row>
    <row r="39" spans="1:22" s="8" customFormat="1" ht="15" customHeight="1">
      <c r="A39" s="7">
        <v>2</v>
      </c>
      <c r="B39" s="7" t="s">
        <v>51</v>
      </c>
      <c r="C39" s="7" t="s">
        <v>52</v>
      </c>
      <c r="D39" s="7">
        <v>58</v>
      </c>
      <c r="E39" s="7">
        <v>22.7</v>
      </c>
      <c r="F39" s="7">
        <f>D39*E39</f>
        <v>1316.6</v>
      </c>
      <c r="G39" s="7">
        <f>F39*1.18</f>
        <v>1553.5879999999997</v>
      </c>
      <c r="H39" s="7">
        <v>436</v>
      </c>
      <c r="I39" s="7">
        <v>22.7</v>
      </c>
      <c r="J39" s="7">
        <f>H39*I39</f>
        <v>9897.199999999999</v>
      </c>
      <c r="K39" s="18">
        <f>J39*1.18</f>
        <v>11678.695999999998</v>
      </c>
      <c r="L39" s="7">
        <f t="shared" si="8"/>
        <v>494</v>
      </c>
      <c r="M39" s="7">
        <f t="shared" si="9"/>
        <v>22.7</v>
      </c>
      <c r="N39" s="7">
        <f t="shared" si="10"/>
        <v>11213.8</v>
      </c>
      <c r="O39" s="18">
        <v>13232.29</v>
      </c>
      <c r="P39" s="7">
        <v>382</v>
      </c>
      <c r="Q39" s="7">
        <v>26.36</v>
      </c>
      <c r="R39" s="7">
        <f>P39*Q39</f>
        <v>10069.52</v>
      </c>
      <c r="S39" s="18">
        <v>11882.04</v>
      </c>
      <c r="T39" s="7">
        <f t="shared" si="12"/>
        <v>876</v>
      </c>
      <c r="U39" s="7">
        <f t="shared" si="13"/>
        <v>21283.32</v>
      </c>
      <c r="V39" s="18">
        <f t="shared" si="14"/>
        <v>25114.33</v>
      </c>
    </row>
    <row r="40" spans="1:22" s="8" customFormat="1" ht="15" customHeight="1">
      <c r="A40" s="7">
        <v>3</v>
      </c>
      <c r="B40" s="7" t="s">
        <v>53</v>
      </c>
      <c r="C40" s="11" t="s">
        <v>54</v>
      </c>
      <c r="D40" s="7">
        <v>72</v>
      </c>
      <c r="E40" s="7">
        <v>22.7</v>
      </c>
      <c r="F40" s="7">
        <v>1634.4</v>
      </c>
      <c r="G40" s="7">
        <v>1928.59</v>
      </c>
      <c r="H40" s="7">
        <v>420</v>
      </c>
      <c r="I40" s="7">
        <v>22.7</v>
      </c>
      <c r="J40" s="7">
        <v>9534</v>
      </c>
      <c r="K40" s="7">
        <v>11250.12</v>
      </c>
      <c r="L40" s="7">
        <f t="shared" si="8"/>
        <v>492</v>
      </c>
      <c r="M40" s="7">
        <f t="shared" si="9"/>
        <v>22.7</v>
      </c>
      <c r="N40" s="7">
        <f t="shared" si="10"/>
        <v>11168.4</v>
      </c>
      <c r="O40" s="18">
        <v>13178.7</v>
      </c>
      <c r="P40" s="7">
        <v>390</v>
      </c>
      <c r="Q40" s="7">
        <v>26.36</v>
      </c>
      <c r="R40" s="18">
        <f>P40*Q40</f>
        <v>10280.4</v>
      </c>
      <c r="S40" s="7">
        <v>12130.87</v>
      </c>
      <c r="T40" s="7">
        <f t="shared" si="12"/>
        <v>882</v>
      </c>
      <c r="U40" s="7">
        <f t="shared" si="13"/>
        <v>21448.8</v>
      </c>
      <c r="V40" s="7">
        <f t="shared" si="14"/>
        <v>25309.57</v>
      </c>
    </row>
    <row r="41" spans="1:22" s="8" customFormat="1" ht="15" customHeight="1">
      <c r="A41" s="7">
        <v>4</v>
      </c>
      <c r="B41" s="7" t="s">
        <v>55</v>
      </c>
      <c r="C41" s="7" t="s">
        <v>56</v>
      </c>
      <c r="D41" s="7">
        <v>87</v>
      </c>
      <c r="E41" s="7">
        <v>22.7</v>
      </c>
      <c r="F41" s="7">
        <v>1974.9</v>
      </c>
      <c r="G41" s="7">
        <v>2330.38</v>
      </c>
      <c r="H41" s="7">
        <v>754</v>
      </c>
      <c r="I41" s="7">
        <v>22.7</v>
      </c>
      <c r="J41" s="7">
        <v>17115.8</v>
      </c>
      <c r="K41" s="7">
        <v>20196.64</v>
      </c>
      <c r="L41" s="7">
        <f t="shared" si="8"/>
        <v>841</v>
      </c>
      <c r="M41" s="7">
        <f t="shared" si="9"/>
        <v>22.7</v>
      </c>
      <c r="N41" s="7">
        <f t="shared" si="10"/>
        <v>19090.7</v>
      </c>
      <c r="O41" s="7">
        <v>22527.03</v>
      </c>
      <c r="P41" s="7">
        <v>880</v>
      </c>
      <c r="Q41" s="7">
        <v>26.36</v>
      </c>
      <c r="R41" s="7">
        <v>23196.8</v>
      </c>
      <c r="S41" s="7">
        <v>27372.23</v>
      </c>
      <c r="T41" s="7">
        <f t="shared" si="12"/>
        <v>1721</v>
      </c>
      <c r="U41" s="7">
        <f t="shared" si="13"/>
        <v>42287.5</v>
      </c>
      <c r="V41" s="7">
        <f t="shared" si="14"/>
        <v>49899.259999999995</v>
      </c>
    </row>
    <row r="42" spans="1:22" s="8" customFormat="1" ht="15" customHeight="1">
      <c r="A42" s="7">
        <v>5</v>
      </c>
      <c r="B42" s="7" t="s">
        <v>57</v>
      </c>
      <c r="C42" s="11" t="s">
        <v>58</v>
      </c>
      <c r="D42" s="7">
        <v>69</v>
      </c>
      <c r="E42" s="7">
        <v>22.7</v>
      </c>
      <c r="F42" s="7">
        <v>1566.3</v>
      </c>
      <c r="G42" s="7">
        <v>1848.23</v>
      </c>
      <c r="H42" s="7">
        <v>665</v>
      </c>
      <c r="I42" s="7">
        <v>22.7</v>
      </c>
      <c r="J42" s="7">
        <v>15095.5</v>
      </c>
      <c r="K42" s="7">
        <v>17812.69</v>
      </c>
      <c r="L42" s="7">
        <f t="shared" si="8"/>
        <v>734</v>
      </c>
      <c r="M42" s="7">
        <f t="shared" si="9"/>
        <v>22.7</v>
      </c>
      <c r="N42" s="7">
        <f t="shared" si="10"/>
        <v>16661.8</v>
      </c>
      <c r="O42" s="7">
        <v>19660.93</v>
      </c>
      <c r="P42" s="7">
        <v>671</v>
      </c>
      <c r="Q42" s="7">
        <v>26.36</v>
      </c>
      <c r="R42" s="7">
        <v>17687.56</v>
      </c>
      <c r="S42" s="7">
        <v>20871.32</v>
      </c>
      <c r="T42" s="7">
        <f t="shared" si="12"/>
        <v>1405</v>
      </c>
      <c r="U42" s="7">
        <f t="shared" si="13"/>
        <v>34349.36</v>
      </c>
      <c r="V42" s="7">
        <f t="shared" si="14"/>
        <v>40532.25</v>
      </c>
    </row>
    <row r="43" spans="1:22" s="8" customFormat="1" ht="15" customHeight="1">
      <c r="A43" s="7">
        <v>6</v>
      </c>
      <c r="B43" s="7" t="s">
        <v>59</v>
      </c>
      <c r="C43" s="11" t="s">
        <v>60</v>
      </c>
      <c r="D43" s="7">
        <v>55</v>
      </c>
      <c r="E43" s="7">
        <v>22.7</v>
      </c>
      <c r="F43" s="7">
        <v>1248.5</v>
      </c>
      <c r="G43" s="7">
        <v>1473.23</v>
      </c>
      <c r="H43" s="7">
        <v>848</v>
      </c>
      <c r="I43" s="7">
        <v>22.7</v>
      </c>
      <c r="J43" s="7">
        <v>19249.6</v>
      </c>
      <c r="K43" s="7">
        <v>22714.53</v>
      </c>
      <c r="L43" s="7">
        <f t="shared" si="8"/>
        <v>903</v>
      </c>
      <c r="M43" s="7">
        <f t="shared" si="9"/>
        <v>22.7</v>
      </c>
      <c r="N43" s="7">
        <f t="shared" si="10"/>
        <v>20498.1</v>
      </c>
      <c r="O43" s="7">
        <f t="shared" si="11"/>
        <v>24187.76</v>
      </c>
      <c r="P43" s="7">
        <v>614</v>
      </c>
      <c r="Q43" s="7">
        <v>26.36</v>
      </c>
      <c r="R43" s="7">
        <v>16185.04</v>
      </c>
      <c r="S43" s="7">
        <v>19098.35</v>
      </c>
      <c r="T43" s="7">
        <f t="shared" si="12"/>
        <v>1517</v>
      </c>
      <c r="U43" s="7">
        <f t="shared" si="13"/>
        <v>36683.14</v>
      </c>
      <c r="V43" s="7">
        <f t="shared" si="14"/>
        <v>43286.11</v>
      </c>
    </row>
    <row r="44" spans="1:22" s="8" customFormat="1" ht="15" customHeight="1">
      <c r="A44" s="7">
        <v>7</v>
      </c>
      <c r="B44" s="7" t="s">
        <v>61</v>
      </c>
      <c r="C44" s="11" t="s">
        <v>62</v>
      </c>
      <c r="D44" s="7">
        <v>59</v>
      </c>
      <c r="E44" s="18">
        <v>24.25</v>
      </c>
      <c r="F44" s="7">
        <f aca="true" t="shared" si="15" ref="F44:F49">D44*E44</f>
        <v>1430.75</v>
      </c>
      <c r="G44" s="18">
        <f aca="true" t="shared" si="16" ref="G44:G49">F44*1.18</f>
        <v>1688.2849999999999</v>
      </c>
      <c r="H44" s="7">
        <v>542</v>
      </c>
      <c r="I44" s="18">
        <v>24.25</v>
      </c>
      <c r="J44" s="7">
        <f aca="true" t="shared" si="17" ref="J44:J49">H44*I44</f>
        <v>13143.5</v>
      </c>
      <c r="K44" s="18">
        <f>J44*1.18</f>
        <v>15509.33</v>
      </c>
      <c r="L44" s="7">
        <f t="shared" si="8"/>
        <v>601</v>
      </c>
      <c r="M44" s="18">
        <f t="shared" si="9"/>
        <v>24.25</v>
      </c>
      <c r="N44" s="7">
        <f t="shared" si="10"/>
        <v>14574.25</v>
      </c>
      <c r="O44" s="18">
        <f t="shared" si="11"/>
        <v>17197.614999999998</v>
      </c>
      <c r="P44" s="7">
        <v>499</v>
      </c>
      <c r="Q44" s="7">
        <v>26.36</v>
      </c>
      <c r="R44" s="7">
        <f aca="true" t="shared" si="18" ref="R44:R49">P44*Q44</f>
        <v>13153.64</v>
      </c>
      <c r="S44" s="18">
        <f>R44*1.18</f>
        <v>15521.295199999999</v>
      </c>
      <c r="T44" s="7">
        <f t="shared" si="12"/>
        <v>1100</v>
      </c>
      <c r="U44" s="7">
        <f t="shared" si="13"/>
        <v>27727.89</v>
      </c>
      <c r="V44" s="18">
        <v>32718.92</v>
      </c>
    </row>
    <row r="45" spans="1:22" s="8" customFormat="1" ht="15" customHeight="1">
      <c r="A45" s="7">
        <v>8</v>
      </c>
      <c r="B45" s="7" t="s">
        <v>63</v>
      </c>
      <c r="C45" s="7" t="s">
        <v>64</v>
      </c>
      <c r="D45" s="7">
        <v>46</v>
      </c>
      <c r="E45" s="18">
        <v>24.25</v>
      </c>
      <c r="F45" s="7">
        <f t="shared" si="15"/>
        <v>1115.5</v>
      </c>
      <c r="G45" s="18">
        <f t="shared" si="16"/>
        <v>1316.29</v>
      </c>
      <c r="H45" s="7">
        <v>729</v>
      </c>
      <c r="I45" s="18">
        <v>24.25</v>
      </c>
      <c r="J45" s="7">
        <f t="shared" si="17"/>
        <v>17678.25</v>
      </c>
      <c r="K45" s="18">
        <f>J45*1.18</f>
        <v>20860.335</v>
      </c>
      <c r="L45" s="7">
        <f t="shared" si="8"/>
        <v>775</v>
      </c>
      <c r="M45" s="18">
        <f t="shared" si="9"/>
        <v>24.25</v>
      </c>
      <c r="N45" s="7">
        <f t="shared" si="10"/>
        <v>18793.75</v>
      </c>
      <c r="O45" s="18">
        <f t="shared" si="11"/>
        <v>22176.625</v>
      </c>
      <c r="P45" s="7">
        <v>695</v>
      </c>
      <c r="Q45" s="7">
        <v>26.36</v>
      </c>
      <c r="R45" s="7">
        <f t="shared" si="18"/>
        <v>18320.2</v>
      </c>
      <c r="S45" s="18">
        <f>R45*1.18</f>
        <v>21617.836</v>
      </c>
      <c r="T45" s="7">
        <f t="shared" si="12"/>
        <v>1470</v>
      </c>
      <c r="U45" s="7">
        <f t="shared" si="13"/>
        <v>37113.95</v>
      </c>
      <c r="V45" s="18">
        <f t="shared" si="14"/>
        <v>43794.460999999996</v>
      </c>
    </row>
    <row r="46" spans="1:22" s="8" customFormat="1" ht="15" customHeight="1">
      <c r="A46" s="7">
        <v>9</v>
      </c>
      <c r="B46" s="7" t="s">
        <v>65</v>
      </c>
      <c r="C46" s="11" t="s">
        <v>67</v>
      </c>
      <c r="D46" s="7"/>
      <c r="E46" s="18"/>
      <c r="F46" s="7">
        <f t="shared" si="15"/>
        <v>0</v>
      </c>
      <c r="G46" s="18">
        <f t="shared" si="16"/>
        <v>0</v>
      </c>
      <c r="H46" s="7">
        <v>1641</v>
      </c>
      <c r="I46" s="18">
        <v>24.25</v>
      </c>
      <c r="J46" s="7">
        <f t="shared" si="17"/>
        <v>39794.25</v>
      </c>
      <c r="K46" s="18">
        <v>46957.23</v>
      </c>
      <c r="L46" s="7">
        <f t="shared" si="8"/>
        <v>1641</v>
      </c>
      <c r="M46" s="18">
        <f t="shared" si="9"/>
        <v>24.25</v>
      </c>
      <c r="N46" s="7">
        <f t="shared" si="10"/>
        <v>39794.25</v>
      </c>
      <c r="O46" s="7">
        <f t="shared" si="11"/>
        <v>46957.23</v>
      </c>
      <c r="P46" s="7">
        <v>772</v>
      </c>
      <c r="Q46" s="7">
        <v>26.36</v>
      </c>
      <c r="R46" s="7">
        <f t="shared" si="18"/>
        <v>20349.92</v>
      </c>
      <c r="S46" s="18">
        <v>24012.9</v>
      </c>
      <c r="T46" s="7">
        <f t="shared" si="12"/>
        <v>2413</v>
      </c>
      <c r="U46" s="7">
        <f t="shared" si="13"/>
        <v>60144.17</v>
      </c>
      <c r="V46" s="18">
        <f t="shared" si="14"/>
        <v>70970.13</v>
      </c>
    </row>
    <row r="47" spans="1:22" s="8" customFormat="1" ht="15" customHeight="1">
      <c r="A47" s="7">
        <v>10</v>
      </c>
      <c r="B47" s="7" t="s">
        <v>69</v>
      </c>
      <c r="C47" s="11" t="s">
        <v>70</v>
      </c>
      <c r="D47" s="7"/>
      <c r="E47" s="18"/>
      <c r="F47" s="7">
        <f t="shared" si="15"/>
        <v>0</v>
      </c>
      <c r="G47" s="18">
        <f t="shared" si="16"/>
        <v>0</v>
      </c>
      <c r="H47" s="7">
        <v>374</v>
      </c>
      <c r="I47" s="18">
        <v>24.25</v>
      </c>
      <c r="J47" s="7">
        <f t="shared" si="17"/>
        <v>9069.5</v>
      </c>
      <c r="K47" s="18">
        <f>J47*1.18</f>
        <v>10702.01</v>
      </c>
      <c r="L47" s="7">
        <f t="shared" si="8"/>
        <v>374</v>
      </c>
      <c r="M47" s="7">
        <f t="shared" si="9"/>
        <v>24.25</v>
      </c>
      <c r="N47" s="7">
        <f t="shared" si="10"/>
        <v>9069.5</v>
      </c>
      <c r="O47" s="7">
        <f t="shared" si="11"/>
        <v>10702.01</v>
      </c>
      <c r="P47" s="7">
        <v>705</v>
      </c>
      <c r="Q47" s="7">
        <v>26.36</v>
      </c>
      <c r="R47" s="7">
        <f t="shared" si="18"/>
        <v>18583.8</v>
      </c>
      <c r="S47" s="18">
        <f>R47*1.18</f>
        <v>21928.884</v>
      </c>
      <c r="T47" s="7">
        <f t="shared" si="12"/>
        <v>1079</v>
      </c>
      <c r="U47" s="7">
        <f t="shared" si="13"/>
        <v>27653.3</v>
      </c>
      <c r="V47" s="18">
        <f t="shared" si="14"/>
        <v>32630.894</v>
      </c>
    </row>
    <row r="48" spans="1:22" s="8" customFormat="1" ht="15" customHeight="1">
      <c r="A48" s="7">
        <v>11</v>
      </c>
      <c r="B48" s="7" t="s">
        <v>66</v>
      </c>
      <c r="C48" s="11" t="s">
        <v>68</v>
      </c>
      <c r="D48" s="7"/>
      <c r="E48" s="18"/>
      <c r="F48" s="7">
        <f t="shared" si="15"/>
        <v>0</v>
      </c>
      <c r="G48" s="18">
        <f t="shared" si="16"/>
        <v>0</v>
      </c>
      <c r="H48" s="7">
        <v>418</v>
      </c>
      <c r="I48" s="7">
        <v>24.25</v>
      </c>
      <c r="J48" s="7">
        <f t="shared" si="17"/>
        <v>10136.5</v>
      </c>
      <c r="K48" s="18">
        <f>J48*1.18</f>
        <v>11961.07</v>
      </c>
      <c r="L48" s="7">
        <f t="shared" si="8"/>
        <v>418</v>
      </c>
      <c r="M48" s="7">
        <f t="shared" si="9"/>
        <v>24.25</v>
      </c>
      <c r="N48" s="7">
        <f t="shared" si="10"/>
        <v>10136.5</v>
      </c>
      <c r="O48" s="7">
        <f t="shared" si="11"/>
        <v>11961.07</v>
      </c>
      <c r="P48" s="7">
        <v>776</v>
      </c>
      <c r="Q48" s="7">
        <v>26.36</v>
      </c>
      <c r="R48" s="7">
        <f t="shared" si="18"/>
        <v>20455.36</v>
      </c>
      <c r="S48" s="18">
        <f>R48*1.18</f>
        <v>24137.3248</v>
      </c>
      <c r="T48" s="7">
        <f t="shared" si="12"/>
        <v>1194</v>
      </c>
      <c r="U48" s="7">
        <f t="shared" si="13"/>
        <v>30591.86</v>
      </c>
      <c r="V48" s="18">
        <f t="shared" si="14"/>
        <v>36098.394799999995</v>
      </c>
    </row>
    <row r="49" spans="1:22" s="8" customFormat="1" ht="14.25" customHeight="1">
      <c r="A49" s="7">
        <v>12</v>
      </c>
      <c r="B49" s="7" t="s">
        <v>71</v>
      </c>
      <c r="C49" s="11" t="s">
        <v>72</v>
      </c>
      <c r="D49" s="7"/>
      <c r="E49" s="7"/>
      <c r="F49" s="7">
        <f t="shared" si="15"/>
        <v>0</v>
      </c>
      <c r="G49" s="18">
        <f t="shared" si="16"/>
        <v>0</v>
      </c>
      <c r="H49" s="7">
        <v>378</v>
      </c>
      <c r="I49" s="7">
        <v>24.25</v>
      </c>
      <c r="J49" s="7">
        <f t="shared" si="17"/>
        <v>9166.5</v>
      </c>
      <c r="K49" s="18">
        <f>J49*1.18</f>
        <v>10816.47</v>
      </c>
      <c r="L49" s="7">
        <f t="shared" si="8"/>
        <v>378</v>
      </c>
      <c r="M49" s="7">
        <f t="shared" si="9"/>
        <v>24.25</v>
      </c>
      <c r="N49" s="7">
        <f t="shared" si="10"/>
        <v>9166.5</v>
      </c>
      <c r="O49" s="7">
        <f t="shared" si="11"/>
        <v>10816.47</v>
      </c>
      <c r="P49" s="7">
        <v>647</v>
      </c>
      <c r="Q49" s="7">
        <v>26.36</v>
      </c>
      <c r="R49" s="7">
        <f t="shared" si="18"/>
        <v>17054.92</v>
      </c>
      <c r="S49" s="18">
        <f>R49*1.18</f>
        <v>20124.805599999996</v>
      </c>
      <c r="T49" s="7">
        <f t="shared" si="12"/>
        <v>1025</v>
      </c>
      <c r="U49" s="7">
        <f t="shared" si="13"/>
        <v>26221.42</v>
      </c>
      <c r="V49" s="18">
        <f t="shared" si="14"/>
        <v>30941.275599999994</v>
      </c>
    </row>
    <row r="50" spans="1:22" s="8" customFormat="1" ht="11.25" hidden="1">
      <c r="A50" s="7">
        <v>13</v>
      </c>
      <c r="B50" s="7"/>
      <c r="C50" s="7"/>
      <c r="D50" s="7"/>
      <c r="E50" s="7"/>
      <c r="F50" s="7"/>
      <c r="G50" s="7"/>
      <c r="H50" s="7"/>
      <c r="I50" s="7"/>
      <c r="J50" s="7"/>
      <c r="K50" s="18">
        <f>J50*1.18</f>
        <v>0</v>
      </c>
      <c r="L50" s="7">
        <f t="shared" si="8"/>
        <v>0</v>
      </c>
      <c r="M50" s="7" t="e">
        <f t="shared" si="9"/>
        <v>#DIV/0!</v>
      </c>
      <c r="N50" s="7">
        <f t="shared" si="10"/>
        <v>0</v>
      </c>
      <c r="O50" s="7">
        <f t="shared" si="11"/>
        <v>0</v>
      </c>
      <c r="P50" s="7"/>
      <c r="Q50" s="7"/>
      <c r="R50" s="7"/>
      <c r="S50" s="18">
        <f>R50*1.18</f>
        <v>0</v>
      </c>
      <c r="T50" s="7">
        <f t="shared" si="12"/>
        <v>0</v>
      </c>
      <c r="U50" s="7">
        <f t="shared" si="13"/>
        <v>0</v>
      </c>
      <c r="V50" s="7">
        <f t="shared" si="14"/>
        <v>0</v>
      </c>
    </row>
    <row r="51" spans="1:22" s="8" customFormat="1" ht="11.25" hidden="1">
      <c r="A51" s="7">
        <v>14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>
        <f t="shared" si="8"/>
        <v>0</v>
      </c>
      <c r="M51" s="7" t="e">
        <f t="shared" si="9"/>
        <v>#DIV/0!</v>
      </c>
      <c r="N51" s="7">
        <f t="shared" si="10"/>
        <v>0</v>
      </c>
      <c r="O51" s="7">
        <f t="shared" si="11"/>
        <v>0</v>
      </c>
      <c r="P51" s="7"/>
      <c r="Q51" s="7"/>
      <c r="R51" s="7"/>
      <c r="S51" s="7"/>
      <c r="T51" s="7">
        <f t="shared" si="12"/>
        <v>0</v>
      </c>
      <c r="U51" s="7">
        <f t="shared" si="13"/>
        <v>0</v>
      </c>
      <c r="V51" s="7">
        <f t="shared" si="14"/>
        <v>0</v>
      </c>
    </row>
    <row r="52" spans="1:22" s="8" customFormat="1" ht="11.25" hidden="1">
      <c r="A52" s="7">
        <v>15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>
        <f t="shared" si="8"/>
        <v>0</v>
      </c>
      <c r="M52" s="7" t="e">
        <f t="shared" si="9"/>
        <v>#DIV/0!</v>
      </c>
      <c r="N52" s="7">
        <f t="shared" si="10"/>
        <v>0</v>
      </c>
      <c r="O52" s="7">
        <f t="shared" si="11"/>
        <v>0</v>
      </c>
      <c r="P52" s="7"/>
      <c r="Q52" s="7"/>
      <c r="R52" s="7"/>
      <c r="S52" s="7"/>
      <c r="T52" s="7">
        <f t="shared" si="12"/>
        <v>0</v>
      </c>
      <c r="U52" s="7">
        <f t="shared" si="13"/>
        <v>0</v>
      </c>
      <c r="V52" s="7">
        <f t="shared" si="14"/>
        <v>0</v>
      </c>
    </row>
    <row r="53" spans="1:22" s="8" customFormat="1" ht="11.25" hidden="1">
      <c r="A53" s="7">
        <v>16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>
        <f t="shared" si="8"/>
        <v>0</v>
      </c>
      <c r="M53" s="7" t="e">
        <f t="shared" si="9"/>
        <v>#DIV/0!</v>
      </c>
      <c r="N53" s="7">
        <f t="shared" si="10"/>
        <v>0</v>
      </c>
      <c r="O53" s="7">
        <f t="shared" si="11"/>
        <v>0</v>
      </c>
      <c r="P53" s="7"/>
      <c r="Q53" s="7"/>
      <c r="R53" s="7"/>
      <c r="S53" s="7"/>
      <c r="T53" s="7">
        <f t="shared" si="12"/>
        <v>0</v>
      </c>
      <c r="U53" s="7">
        <f t="shared" si="13"/>
        <v>0</v>
      </c>
      <c r="V53" s="7">
        <f t="shared" si="14"/>
        <v>0</v>
      </c>
    </row>
    <row r="54" spans="1:22" s="8" customFormat="1" ht="11.25" hidden="1">
      <c r="A54" s="7">
        <v>17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>
        <f t="shared" si="8"/>
        <v>0</v>
      </c>
      <c r="M54" s="7" t="e">
        <f t="shared" si="9"/>
        <v>#DIV/0!</v>
      </c>
      <c r="N54" s="7">
        <f t="shared" si="10"/>
        <v>0</v>
      </c>
      <c r="O54" s="7">
        <f t="shared" si="11"/>
        <v>0</v>
      </c>
      <c r="P54" s="7"/>
      <c r="Q54" s="7"/>
      <c r="R54" s="7"/>
      <c r="S54" s="7"/>
      <c r="T54" s="7">
        <f t="shared" si="12"/>
        <v>0</v>
      </c>
      <c r="U54" s="7">
        <f t="shared" si="13"/>
        <v>0</v>
      </c>
      <c r="V54" s="7">
        <f t="shared" si="14"/>
        <v>0</v>
      </c>
    </row>
    <row r="55" spans="1:22" s="8" customFormat="1" ht="11.25" hidden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1.25" hidden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6" customFormat="1" ht="21" customHeight="1">
      <c r="A57" s="19"/>
      <c r="B57" s="24" t="s">
        <v>48</v>
      </c>
      <c r="C57" s="23"/>
      <c r="D57" s="19">
        <f>SUM(D38:D56)</f>
        <v>521</v>
      </c>
      <c r="E57" s="20">
        <f>F57/D57</f>
        <v>23.012380038387715</v>
      </c>
      <c r="F57" s="20">
        <f>SUM(F38:F56)</f>
        <v>11989.449999999999</v>
      </c>
      <c r="G57" s="19">
        <f>SUM(G38:G56)</f>
        <v>14147.542999999998</v>
      </c>
      <c r="H57" s="19">
        <f>SUM(H38:H56)</f>
        <v>7621</v>
      </c>
      <c r="I57" s="19">
        <f>J57/H57</f>
        <v>23.53021913134759</v>
      </c>
      <c r="J57" s="21">
        <f>SUM(J38:J56)</f>
        <v>179323.8</v>
      </c>
      <c r="K57" s="19">
        <f>SUM(K38:K56)</f>
        <v>211602.09700000004</v>
      </c>
      <c r="L57" s="19">
        <f>SUM(L38:L56)</f>
        <v>8142</v>
      </c>
      <c r="M57" s="19">
        <f>N57/L57</f>
        <v>23.49708302628347</v>
      </c>
      <c r="N57" s="19">
        <f>SUM(N38:N56)</f>
        <v>191313.25</v>
      </c>
      <c r="O57" s="19">
        <f>SUM(O38:O56)</f>
        <v>225749.65600000002</v>
      </c>
      <c r="P57" s="22">
        <f>SUM(P38:P56)</f>
        <v>7365</v>
      </c>
      <c r="Q57" s="19"/>
      <c r="R57" s="19">
        <f>SUM(R38:R56)</f>
        <v>194141.39999999997</v>
      </c>
      <c r="S57" s="19">
        <f>SUM(S38:S56)</f>
        <v>229086.8588</v>
      </c>
      <c r="T57" s="19">
        <f>SUM(T38:T56)</f>
        <v>15507</v>
      </c>
      <c r="U57" s="19">
        <f>SUM(U38:U56)</f>
        <v>385454.64999999997</v>
      </c>
      <c r="V57" s="19">
        <f>SUM(V38:V56)</f>
        <v>454836.52459999995</v>
      </c>
    </row>
    <row r="62" spans="3:12" ht="12.75">
      <c r="C62" t="s">
        <v>75</v>
      </c>
      <c r="L62" t="s">
        <v>76</v>
      </c>
    </row>
    <row r="64" spans="1:12" ht="17.25" customHeight="1">
      <c r="A64" s="39"/>
      <c r="B64" s="39"/>
      <c r="C64" s="28" t="s">
        <v>78</v>
      </c>
      <c r="D64" s="28"/>
      <c r="E64" s="39"/>
      <c r="F64" s="39"/>
      <c r="G64" s="39"/>
      <c r="H64" s="39"/>
      <c r="I64" s="39"/>
      <c r="L64" t="s">
        <v>79</v>
      </c>
    </row>
  </sheetData>
  <mergeCells count="21">
    <mergeCell ref="A1:V1"/>
    <mergeCell ref="A2:V2"/>
    <mergeCell ref="A4:V4"/>
    <mergeCell ref="D6:O6"/>
    <mergeCell ref="P6:S6"/>
    <mergeCell ref="T6:V7"/>
    <mergeCell ref="D7:G7"/>
    <mergeCell ref="H7:K7"/>
    <mergeCell ref="L7:O7"/>
    <mergeCell ref="P7:S7"/>
    <mergeCell ref="B26:C26"/>
    <mergeCell ref="A29:V29"/>
    <mergeCell ref="D33:O33"/>
    <mergeCell ref="P33:S33"/>
    <mergeCell ref="T33:V34"/>
    <mergeCell ref="D34:G34"/>
    <mergeCell ref="H34:K34"/>
    <mergeCell ref="L34:O34"/>
    <mergeCell ref="P34:S34"/>
    <mergeCell ref="B57:C57"/>
    <mergeCell ref="C64:D64"/>
  </mergeCells>
  <printOptions/>
  <pageMargins left="0.3937007874015748" right="0" top="0" bottom="0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Ve11</cp:lastModifiedBy>
  <cp:lastPrinted>2015-03-27T14:57:07Z</cp:lastPrinted>
  <dcterms:created xsi:type="dcterms:W3CDTF">2011-10-05T09:10:28Z</dcterms:created>
  <dcterms:modified xsi:type="dcterms:W3CDTF">2015-03-27T14:57:08Z</dcterms:modified>
  <cp:category/>
  <cp:version/>
  <cp:contentType/>
  <cp:contentStatus/>
</cp:coreProperties>
</file>